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orgiagas-my.sharepoint.com/personal/gmisel_georgiagas_com/Documents/Desktop/Propane Commission/20220912 Hearing/"/>
    </mc:Choice>
  </mc:AlternateContent>
  <xr:revisionPtr revIDLastSave="0" documentId="8_{659754AF-7C82-4DEC-9B59-B481C654EB84}" xr6:coauthVersionLast="47" xr6:coauthVersionMax="47" xr10:uidLastSave="{00000000-0000-0000-0000-000000000000}"/>
  <bookViews>
    <workbookView xWindow="-120" yWindow="-120" windowWidth="29040" windowHeight="15840" activeTab="1" xr2:uid="{A95C74E5-9585-4898-9015-4F8BD68FE70D}"/>
  </bookViews>
  <sheets>
    <sheet name="NC-TEC" sheetId="3" r:id="rId1"/>
    <sheet name="Marketing" sheetId="4" r:id="rId2"/>
    <sheet name="Rebate Modification" sheetId="2" r:id="rId3"/>
    <sheet name="Total Chang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5" l="1"/>
  <c r="C6" i="3"/>
  <c r="C5" i="3"/>
  <c r="B4" i="3"/>
  <c r="C4" i="3" s="1"/>
  <c r="C2" i="3"/>
  <c r="C5" i="4"/>
  <c r="H5" i="2"/>
  <c r="E5" i="2"/>
  <c r="E3" i="2"/>
  <c r="H4" i="2"/>
  <c r="E4" i="2"/>
  <c r="H2" i="2"/>
  <c r="E2" i="2"/>
  <c r="E6" i="2" l="1"/>
  <c r="E7" i="2" s="1"/>
  <c r="E8" i="2" s="1"/>
  <c r="H3" i="2"/>
  <c r="H6" i="2" s="1"/>
  <c r="H7" i="2" s="1"/>
  <c r="H8" i="2" s="1"/>
  <c r="H9" i="2" s="1"/>
</calcChain>
</file>

<file path=xl/sharedStrings.xml><?xml version="1.0" encoding="utf-8"?>
<sst xmlns="http://schemas.openxmlformats.org/spreadsheetml/2006/main" count="28" uniqueCount="25">
  <si>
    <t>Description</t>
  </si>
  <si>
    <t>Current Rebate</t>
  </si>
  <si>
    <t>Suggested Rebate</t>
  </si>
  <si>
    <t>Total</t>
  </si>
  <si>
    <t>New Furnace or Gas Pack, Consumer</t>
  </si>
  <si>
    <t>New Furnace or Gas Pack, Installer</t>
  </si>
  <si>
    <t>Storage Water Heaters</t>
  </si>
  <si>
    <t>Tankless Water Heaters</t>
  </si>
  <si>
    <t>Average per month</t>
  </si>
  <si>
    <t>Annual estimate</t>
  </si>
  <si>
    <t>Additional Cash Required</t>
  </si>
  <si>
    <t>4-Month Targeted Display Campaign</t>
  </si>
  <si>
    <t>4-Month YouTube Campaign</t>
  </si>
  <si>
    <t>CETP 4.1 &amp; 4.2 (10 student minimum and maximum)</t>
  </si>
  <si>
    <t>Training per student (10 days, includes education, training, certification</t>
  </si>
  <si>
    <t>Marshalling &amp; setup</t>
  </si>
  <si>
    <t>NC-TEC staff (3) per diem</t>
  </si>
  <si>
    <t>Room Costs</t>
  </si>
  <si>
    <t>Dealer Awareness</t>
  </si>
  <si>
    <t>Number of Sessions Per Year</t>
  </si>
  <si>
    <t>Count  Jan-July 2022</t>
  </si>
  <si>
    <t>NC-TEC</t>
  </si>
  <si>
    <t>Digital lMarketing</t>
  </si>
  <si>
    <t>Rebate Modification</t>
  </si>
  <si>
    <t>Program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</si>
</sst>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wrapText="1"/>
    </xf>
    <xf numFmtId="164" fontId="0" fillId="2" borderId="0" xfId="1" applyNumberFormat="1" applyFont="1" applyFill="1"/>
    <xf numFmtId="6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6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wrapText="1"/>
    </xf>
    <xf numFmtId="164" fontId="0" fillId="0" borderId="1" xfId="0" applyNumberFormat="1" applyBorder="1"/>
    <xf numFmtId="0" fontId="4" fillId="0" borderId="0" xfId="0" applyFont="1" applyAlignment="1">
      <alignment horizontal="center" vertical="center" wrapText="1"/>
    </xf>
    <xf numFmtId="164" fontId="0" fillId="0" borderId="0" xfId="1" applyNumberFormat="1" applyFont="1" applyBorder="1"/>
    <xf numFmtId="6" fontId="0" fillId="2" borderId="0" xfId="0" applyNumberFormat="1" applyFill="1"/>
    <xf numFmtId="164" fontId="0" fillId="0" borderId="0" xfId="1" applyNumberFormat="1" applyFont="1" applyFill="1"/>
    <xf numFmtId="0" fontId="0" fillId="0" borderId="0" xfId="0" applyFill="1"/>
    <xf numFmtId="164" fontId="0" fillId="0" borderId="2" xfId="1" applyNumberFormat="1" applyFont="1" applyBorder="1"/>
    <xf numFmtId="0" fontId="0" fillId="0" borderId="0" xfId="0" applyFill="1" applyAlignment="1">
      <alignment horizontal="center" wrapText="1"/>
    </xf>
    <xf numFmtId="6" fontId="0" fillId="0" borderId="0" xfId="0" applyNumberFormat="1" applyFill="1"/>
    <xf numFmtId="164" fontId="0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Fill="1"/>
    <xf numFmtId="164" fontId="0" fillId="2" borderId="0" xfId="0" applyNumberFormat="1" applyFill="1"/>
    <xf numFmtId="6" fontId="0" fillId="0" borderId="2" xfId="0" applyNumberFormat="1" applyFill="1" applyBorder="1"/>
    <xf numFmtId="16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A32C3-081A-432A-982B-5072214AC69F}">
  <dimension ref="A1:C10"/>
  <sheetViews>
    <sheetView zoomScale="200" zoomScaleNormal="200" workbookViewId="0">
      <selection activeCell="A8" sqref="A8:C9"/>
    </sheetView>
  </sheetViews>
  <sheetFormatPr defaultRowHeight="15" x14ac:dyDescent="0.25"/>
  <cols>
    <col min="1" max="1" width="65.5703125" bestFit="1" customWidth="1"/>
    <col min="2" max="2" width="9.28515625" customWidth="1"/>
    <col min="3" max="4" width="9.28515625" bestFit="1" customWidth="1"/>
  </cols>
  <sheetData>
    <row r="1" spans="1:3" x14ac:dyDescent="0.25">
      <c r="A1" t="s">
        <v>13</v>
      </c>
      <c r="B1">
        <v>10</v>
      </c>
    </row>
    <row r="2" spans="1:3" x14ac:dyDescent="0.25">
      <c r="A2" t="s">
        <v>14</v>
      </c>
      <c r="B2" s="6">
        <v>1200</v>
      </c>
      <c r="C2" s="6">
        <f>B2*B1</f>
        <v>12000</v>
      </c>
    </row>
    <row r="3" spans="1:3" x14ac:dyDescent="0.25">
      <c r="A3" t="s">
        <v>15</v>
      </c>
      <c r="B3" s="6">
        <v>1000</v>
      </c>
      <c r="C3" s="6">
        <v>1000</v>
      </c>
    </row>
    <row r="4" spans="1:3" x14ac:dyDescent="0.25">
      <c r="A4" t="s">
        <v>16</v>
      </c>
      <c r="B4" s="16">
        <f>3*200</f>
        <v>600</v>
      </c>
      <c r="C4" s="14">
        <f>B4*10</f>
        <v>6000</v>
      </c>
    </row>
    <row r="5" spans="1:3" ht="15.75" thickBot="1" x14ac:dyDescent="0.3">
      <c r="A5" t="s">
        <v>17</v>
      </c>
      <c r="B5" s="16">
        <v>500</v>
      </c>
      <c r="C5" s="18">
        <f>B5*10</f>
        <v>5000</v>
      </c>
    </row>
    <row r="6" spans="1:3" x14ac:dyDescent="0.25">
      <c r="A6" s="2" t="s">
        <v>19</v>
      </c>
      <c r="B6" s="17">
        <v>3</v>
      </c>
      <c r="C6" s="15">
        <f>SUM(C2:C5)*B6</f>
        <v>72000</v>
      </c>
    </row>
    <row r="8" spans="1:3" x14ac:dyDescent="0.25">
      <c r="A8" s="7"/>
    </row>
    <row r="9" spans="1:3" x14ac:dyDescent="0.25">
      <c r="A9" s="7"/>
      <c r="B9" s="9"/>
      <c r="C9" s="9"/>
    </row>
    <row r="10" spans="1:3" x14ac:dyDescent="0.25">
      <c r="A10" s="7"/>
      <c r="B10" s="9"/>
      <c r="C10" s="9"/>
    </row>
  </sheetData>
  <pageMargins left="0.7" right="0.7" top="0.75" bottom="0.75" header="0.3" footer="0.3"/>
  <pageSetup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F664-EE6D-4465-9997-D10E3DDC9476}">
  <dimension ref="A1:C9"/>
  <sheetViews>
    <sheetView tabSelected="1" zoomScale="200" zoomScaleNormal="200" workbookViewId="0">
      <selection activeCell="C4" sqref="C4"/>
    </sheetView>
  </sheetViews>
  <sheetFormatPr defaultRowHeight="15" x14ac:dyDescent="0.25"/>
  <cols>
    <col min="1" max="1" width="31" bestFit="1" customWidth="1"/>
    <col min="2" max="2" width="10.7109375" customWidth="1"/>
    <col min="3" max="3" width="10" bestFit="1" customWidth="1"/>
  </cols>
  <sheetData>
    <row r="1" spans="1:3" s="11" customFormat="1" ht="30" x14ac:dyDescent="0.25">
      <c r="C1" s="19" t="s">
        <v>24</v>
      </c>
    </row>
    <row r="2" spans="1:3" x14ac:dyDescent="0.25">
      <c r="A2" t="s">
        <v>18</v>
      </c>
      <c r="C2" s="20">
        <v>13000</v>
      </c>
    </row>
    <row r="3" spans="1:3" x14ac:dyDescent="0.25">
      <c r="A3" t="s">
        <v>11</v>
      </c>
      <c r="C3" s="20">
        <v>18900</v>
      </c>
    </row>
    <row r="4" spans="1:3" ht="15.75" thickBot="1" x14ac:dyDescent="0.3">
      <c r="A4" t="s">
        <v>12</v>
      </c>
      <c r="C4" s="25">
        <v>13500</v>
      </c>
    </row>
    <row r="5" spans="1:3" x14ac:dyDescent="0.25">
      <c r="A5" s="2" t="s">
        <v>3</v>
      </c>
      <c r="B5" s="2"/>
      <c r="C5" s="15">
        <f>SUM(C2:C4)</f>
        <v>45400</v>
      </c>
    </row>
    <row r="7" spans="1:3" x14ac:dyDescent="0.25">
      <c r="A7" s="7"/>
      <c r="B7" s="7"/>
    </row>
    <row r="8" spans="1:3" x14ac:dyDescent="0.25">
      <c r="B8" s="7"/>
      <c r="C8" s="9"/>
    </row>
    <row r="9" spans="1:3" x14ac:dyDescent="0.25">
      <c r="B9" s="7"/>
      <c r="C9" s="9"/>
    </row>
  </sheetData>
  <pageMargins left="0.7" right="0.7" top="0.75" bottom="0.75" header="0.3" footer="0.3"/>
  <pageSetup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D64F-892B-4269-A3E1-3522460BD6A0}">
  <dimension ref="A1:L12"/>
  <sheetViews>
    <sheetView zoomScale="200" zoomScaleNormal="200" workbookViewId="0">
      <selection activeCell="H9" sqref="H9"/>
    </sheetView>
  </sheetViews>
  <sheetFormatPr defaultRowHeight="15" x14ac:dyDescent="0.25"/>
  <cols>
    <col min="1" max="1" width="33.5703125" bestFit="1" customWidth="1"/>
    <col min="2" max="2" width="9.28515625" bestFit="1" customWidth="1"/>
    <col min="3" max="3" width="2.85546875" customWidth="1"/>
    <col min="4" max="4" width="9.28515625" bestFit="1" customWidth="1"/>
    <col min="5" max="5" width="10.140625" bestFit="1" customWidth="1"/>
    <col min="6" max="6" width="2.5703125" customWidth="1"/>
    <col min="7" max="7" width="9.85546875" customWidth="1"/>
    <col min="8" max="8" width="10.140625" bestFit="1" customWidth="1"/>
    <col min="9" max="9" width="10" bestFit="1" customWidth="1"/>
    <col min="10" max="10" width="9.28515625" style="17" bestFit="1" customWidth="1"/>
    <col min="11" max="12" width="10.140625" bestFit="1" customWidth="1"/>
  </cols>
  <sheetData>
    <row r="1" spans="1:12" ht="45" x14ac:dyDescent="0.25">
      <c r="A1" s="4" t="s">
        <v>0</v>
      </c>
      <c r="B1" s="4" t="s">
        <v>20</v>
      </c>
      <c r="C1" s="4"/>
      <c r="D1" s="4" t="s">
        <v>1</v>
      </c>
      <c r="E1" s="4" t="s">
        <v>3</v>
      </c>
      <c r="F1" s="4"/>
      <c r="G1" s="4" t="s">
        <v>2</v>
      </c>
      <c r="H1" s="4" t="s">
        <v>3</v>
      </c>
      <c r="I1" s="4"/>
      <c r="J1" s="19"/>
      <c r="K1" s="4"/>
    </row>
    <row r="2" spans="1:12" x14ac:dyDescent="0.25">
      <c r="A2" t="s">
        <v>6</v>
      </c>
      <c r="B2">
        <v>57</v>
      </c>
      <c r="D2" s="1">
        <v>150</v>
      </c>
      <c r="E2" s="1">
        <f>B2*D2</f>
        <v>8550</v>
      </c>
      <c r="F2" s="1"/>
      <c r="G2" s="1">
        <v>200</v>
      </c>
      <c r="H2" s="3">
        <f>B2*G2</f>
        <v>11400</v>
      </c>
      <c r="J2" s="21"/>
      <c r="K2" s="3"/>
    </row>
    <row r="3" spans="1:12" x14ac:dyDescent="0.25">
      <c r="A3" t="s">
        <v>7</v>
      </c>
      <c r="B3">
        <v>499</v>
      </c>
      <c r="D3" s="1">
        <v>150</v>
      </c>
      <c r="E3" s="1">
        <f t="shared" ref="E3:E5" si="0">B3*D3</f>
        <v>74850</v>
      </c>
      <c r="F3" s="1"/>
      <c r="G3" s="1">
        <v>200</v>
      </c>
      <c r="H3" s="3">
        <f t="shared" ref="H3:H5" si="1">B3*G3</f>
        <v>99800</v>
      </c>
      <c r="J3" s="16"/>
      <c r="K3" s="3"/>
    </row>
    <row r="4" spans="1:12" x14ac:dyDescent="0.25">
      <c r="A4" t="s">
        <v>4</v>
      </c>
      <c r="B4">
        <v>71</v>
      </c>
      <c r="D4" s="1">
        <v>250</v>
      </c>
      <c r="E4" s="1">
        <f t="shared" si="0"/>
        <v>17750</v>
      </c>
      <c r="F4" s="1"/>
      <c r="G4" s="1">
        <v>300</v>
      </c>
      <c r="H4" s="3">
        <f t="shared" si="1"/>
        <v>21300</v>
      </c>
      <c r="J4" s="16"/>
      <c r="K4" s="3"/>
    </row>
    <row r="5" spans="1:12" x14ac:dyDescent="0.25">
      <c r="A5" t="s">
        <v>5</v>
      </c>
      <c r="B5">
        <v>4</v>
      </c>
      <c r="D5" s="1">
        <v>250</v>
      </c>
      <c r="E5" s="1">
        <f t="shared" si="0"/>
        <v>1000</v>
      </c>
      <c r="F5" s="1"/>
      <c r="G5" s="1">
        <v>500</v>
      </c>
      <c r="H5" s="3">
        <f t="shared" si="1"/>
        <v>2000</v>
      </c>
      <c r="J5" s="16"/>
      <c r="K5" s="3"/>
    </row>
    <row r="6" spans="1:12" x14ac:dyDescent="0.25">
      <c r="A6" s="2" t="s">
        <v>3</v>
      </c>
      <c r="E6" s="3">
        <f>SUM(E2:E5)</f>
        <v>102150</v>
      </c>
      <c r="F6" s="3"/>
      <c r="H6" s="3">
        <f>SUM(H2:H5)</f>
        <v>134500</v>
      </c>
      <c r="K6" s="3"/>
    </row>
    <row r="7" spans="1:12" x14ac:dyDescent="0.25">
      <c r="A7" s="2" t="s">
        <v>8</v>
      </c>
      <c r="E7" s="3">
        <f>E6/7</f>
        <v>14592.857142857143</v>
      </c>
      <c r="H7" s="3">
        <f>H6/7</f>
        <v>19214.285714285714</v>
      </c>
      <c r="K7" s="3"/>
    </row>
    <row r="8" spans="1:12" x14ac:dyDescent="0.25">
      <c r="A8" s="2" t="s">
        <v>9</v>
      </c>
      <c r="E8" s="3">
        <f>E7*12</f>
        <v>175114.28571428571</v>
      </c>
      <c r="H8" s="12">
        <f>H7*12</f>
        <v>230571.42857142858</v>
      </c>
      <c r="K8" s="26"/>
    </row>
    <row r="9" spans="1:12" x14ac:dyDescent="0.25">
      <c r="A9" s="2" t="s">
        <v>10</v>
      </c>
      <c r="H9" s="24">
        <f>H8-E8</f>
        <v>55457.14285714287</v>
      </c>
      <c r="K9" s="26"/>
    </row>
    <row r="10" spans="1:12" x14ac:dyDescent="0.25">
      <c r="A10" s="2"/>
      <c r="H10" s="3"/>
      <c r="K10" s="3"/>
    </row>
    <row r="11" spans="1:12" s="8" customFormat="1" ht="12.75" x14ac:dyDescent="0.2">
      <c r="H11" s="13"/>
      <c r="I11" s="13"/>
      <c r="J11" s="22"/>
      <c r="K11" s="13"/>
      <c r="L11" s="13"/>
    </row>
    <row r="12" spans="1:12" x14ac:dyDescent="0.25">
      <c r="A12" s="7"/>
      <c r="H12" s="10"/>
      <c r="I12" s="10"/>
      <c r="J12" s="23"/>
      <c r="K12" s="10"/>
      <c r="L12" s="10"/>
    </row>
  </sheetData>
  <pageMargins left="0.7" right="0.7" top="0.75" bottom="0.75" header="0.3" footer="0.3"/>
  <pageSetup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67DE-AC21-4E01-9784-2E26CE4AE6C5}">
  <dimension ref="A2:B5"/>
  <sheetViews>
    <sheetView zoomScale="200" zoomScaleNormal="200" workbookViewId="0">
      <selection activeCell="B5" sqref="B5"/>
    </sheetView>
  </sheetViews>
  <sheetFormatPr defaultRowHeight="15" x14ac:dyDescent="0.25"/>
  <cols>
    <col min="1" max="1" width="19.28515625" bestFit="1" customWidth="1"/>
    <col min="2" max="2" width="12.5703125" bestFit="1" customWidth="1"/>
  </cols>
  <sheetData>
    <row r="2" spans="1:2" x14ac:dyDescent="0.25">
      <c r="A2" t="s">
        <v>21</v>
      </c>
      <c r="B2" s="1">
        <v>72000</v>
      </c>
    </row>
    <row r="3" spans="1:2" x14ac:dyDescent="0.25">
      <c r="A3" t="s">
        <v>22</v>
      </c>
      <c r="B3" s="1">
        <v>45400</v>
      </c>
    </row>
    <row r="4" spans="1:2" ht="15.75" thickBot="1" x14ac:dyDescent="0.3">
      <c r="A4" t="s">
        <v>23</v>
      </c>
      <c r="B4" s="18">
        <v>55457</v>
      </c>
    </row>
    <row r="5" spans="1:2" x14ac:dyDescent="0.25">
      <c r="B5" s="5">
        <f>SUM(B2:B4)</f>
        <v>172857</v>
      </c>
    </row>
  </sheetData>
  <pageMargins left="0.7" right="0.7" top="0.75" bottom="0.75" header="0.3" footer="0.3"/>
  <pageSetup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NC-TEC</vt:lpstr>
      <vt:lpstr>Marketing</vt:lpstr>
      <vt:lpstr>Rebate Modification</vt:lpstr>
      <vt:lpstr>Total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 Misel</dc:creator>
  <cp:lastModifiedBy>Gerry Misel</cp:lastModifiedBy>
  <cp:lastPrinted>2022-08-15T14:46:24Z</cp:lastPrinted>
  <dcterms:created xsi:type="dcterms:W3CDTF">2022-07-11T14:13:36Z</dcterms:created>
  <dcterms:modified xsi:type="dcterms:W3CDTF">2022-08-22T14:42:35Z</dcterms:modified>
</cp:coreProperties>
</file>